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政府性基金" sheetId="2" r:id="rId1"/>
  </sheets>
  <definedNames>
    <definedName name="_xlnm.Print_Titles" localSheetId="0">政府性基金!$2:$5</definedName>
    <definedName name="_xlnm.Print_Area" localSheetId="0">政府性基金!$A$1:$M$36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<sst xmlns="http://schemas.openxmlformats.org/spreadsheetml/2006/main" count="61" uniqueCount="54">
  <si>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t>附件2：</t>
  </si>
  <si>
    <t>2025年高昌区政府性基金预算调整方案（草案）</t>
  </si>
  <si>
    <t>单位：万元</t>
  </si>
  <si>
    <t>收                            入</t>
  </si>
  <si>
    <t>支                           出</t>
  </si>
  <si>
    <t>科目
代码</t>
  </si>
  <si>
    <t>科目名称</t>
  </si>
  <si>
    <t>已批准
预算数</t>
  </si>
  <si>
    <t>10月执行数</t>
  </si>
  <si>
    <t>调整后
预算数</t>
  </si>
  <si>
    <t>调整
变动</t>
  </si>
  <si>
    <t>一、农业土地开发资金收入</t>
  </si>
  <si>
    <t>一、文化旅游体育与传媒支出</t>
  </si>
  <si>
    <t>二、国有土地使用权出让收入</t>
  </si>
  <si>
    <t xml:space="preserve">    旅游发展基金支出</t>
  </si>
  <si>
    <t>三、彩票公益金收入</t>
  </si>
  <si>
    <t xml:space="preserve">    超长期特别国债安排支出</t>
  </si>
  <si>
    <t>四、城市基础设施配套费收入</t>
  </si>
  <si>
    <t>二、社会保障和就业支出</t>
  </si>
  <si>
    <t>五、污水处理费收入</t>
  </si>
  <si>
    <t>三、节能环保支出</t>
  </si>
  <si>
    <t>六、彩票发行机构和彩票销售机构的业务
    费用</t>
  </si>
  <si>
    <t>四、城乡社区支出</t>
  </si>
  <si>
    <t>七、其他政府性基金收入</t>
  </si>
  <si>
    <t xml:space="preserve">    国有土地使用权出让收入安排的支出</t>
  </si>
  <si>
    <t>八、专项债券对应项目专项收入</t>
  </si>
  <si>
    <t xml:space="preserve">    国有土地收益基金安排的支出</t>
  </si>
  <si>
    <t xml:space="preserve">    城市基础设施配套费安排的支出</t>
  </si>
  <si>
    <t xml:space="preserve">    棚户区改造专项债券收入安排的支出</t>
  </si>
  <si>
    <t xml:space="preserve">    国有土地使用权出让收入对应专项债
    务收入安排的支出</t>
  </si>
  <si>
    <t>五、农林水支出</t>
  </si>
  <si>
    <t>六、资源勘探工业信息等支出</t>
  </si>
  <si>
    <t>七、自然资源海洋气象等支出</t>
  </si>
  <si>
    <t>八、其他支出</t>
  </si>
  <si>
    <t xml:space="preserve">    其他政府性基金及对应专项债务收入
    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</si>
  <si>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</si>
  <si>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</si>
  <si>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</si>
  <si>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</si>
  <si>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政府性基金预算收入</t>
  </si>
  <si>
    <t>政府性基金预算支出</t>
  </si>
  <si>
    <t>一、转移性收入</t>
  </si>
  <si>
    <t>一、转移性支出</t>
  </si>
  <si>
    <t xml:space="preserve">    上级补助收入</t>
  </si>
  <si>
    <t xml:space="preserve">    上解支出</t>
  </si>
  <si>
    <t xml:space="preserve">    调入资金</t>
  </si>
  <si>
    <t xml:space="preserve">    调出资金</t>
  </si>
  <si>
    <t xml:space="preserve">    上年结余</t>
  </si>
  <si>
    <t xml:space="preserve">    债务转贷支出</t>
  </si>
  <si>
    <t xml:space="preserve">    债务转贷收入</t>
  </si>
  <si>
    <t xml:space="preserve">    年终结余</t>
  </si>
  <si>
    <t>二、债务还本支出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</si>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</sst>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view="pageBreakPreview" zoomScaleNormal="55" topLeftCell="B1" workbookViewId="0">
      <selection activeCell="D8" sqref="D8"/>
    </sheetView>
  </sheetViews>
  <sheetFormatPr defaultColWidth="9" defaultRowHeight="13.5"/>
  <cols>
    <col min="1" max="1" width="10.625" style="1" customWidth="1"/>
    <col min="2" max="2" width="35.625" style="1" customWidth="1"/>
    <col min="3" max="6" width="10.625" style="1" customWidth="1"/>
    <col min="7" max="7" width="1.625" style="1" customWidth="1"/>
    <col min="8" max="8" width="14.25" style="1" customWidth="1"/>
    <col min="9" max="9" width="37.75" style="1" customWidth="1"/>
    <col min="10" max="13" width="10.625" style="1" customWidth="1"/>
    <col min="14" max="14" width="12.625" style="1"/>
    <col min="15" max="16384" width="9" style="1"/>
  </cols>
  <sheetData>
    <row r="1" ht="19" customHeight="1" spans="1:13">
      <c r="A1" s="1" t="s">
        <v>0</v>
      </c>
    </row>
    <row r="2" ht="6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" customHeight="1" spans="1:13">
      <c r="L3" s="4" t="s">
        <v>2</v>
      </c>
      <c r="M3" s="5"/>
    </row>
    <row r="4" s="1" customFormat="1" ht="30" customHeight="1" spans="1:13">
      <c r="A4" s="6" t="s">
        <v>3</v>
      </c>
      <c r="B4" s="7"/>
      <c r="C4" s="7"/>
      <c r="D4" s="7"/>
      <c r="E4" s="7"/>
      <c r="F4" s="8"/>
      <c r="G4" s="9"/>
      <c r="H4" s="10" t="s">
        <v>4</v>
      </c>
      <c r="I4" s="10"/>
      <c r="J4" s="10"/>
      <c r="K4" s="10"/>
      <c r="L4" s="10"/>
      <c r="M4" s="10"/>
    </row>
    <row r="5" s="2" customFormat="1" ht="40" customHeight="1" spans="1:13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3"/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</row>
    <row r="6" ht="25" customHeight="1" spans="1:13">
      <c r="A6" s="14">
        <v>1030147</v>
      </c>
      <c r="B6" s="15" t="s">
        <v>11</v>
      </c>
      <c r="C6" s="16"/>
      <c r="D6" s="16"/>
      <c r="E6" s="16"/>
      <c r="F6" s="17">
        <v>0</v>
      </c>
      <c r="G6" s="18"/>
      <c r="H6" s="19">
        <v>207</v>
      </c>
      <c r="I6" s="15" t="s">
        <v>12</v>
      </c>
      <c r="J6" s="20">
        <f t="shared" ref="J6:M6" si="0">SUM(J7:J8)</f>
        <v>81</v>
      </c>
      <c r="K6" s="20">
        <f t="shared" si="0"/>
        <v>0</v>
      </c>
      <c r="L6" s="20">
        <f t="shared" si="0"/>
        <v>81</v>
      </c>
      <c r="M6" s="20">
        <f t="shared" si="0"/>
        <v>0</v>
      </c>
    </row>
    <row r="7" ht="25" customHeight="1" spans="1:13">
      <c r="A7" s="14">
        <v>1030148</v>
      </c>
      <c r="B7" s="15" t="s">
        <v>13</v>
      </c>
      <c r="C7" s="16">
        <v>70000</v>
      </c>
      <c r="D7" s="16">
        <v>29599</v>
      </c>
      <c r="E7" s="16">
        <v>50000</v>
      </c>
      <c r="F7" s="17">
        <f t="shared" ref="F7:F13" si="1">E7-C7</f>
        <v>-20000</v>
      </c>
      <c r="G7" s="18"/>
      <c r="H7" s="19"/>
      <c r="I7" s="15" t="s">
        <v>14</v>
      </c>
      <c r="J7" s="16">
        <v>81</v>
      </c>
      <c r="K7" s="16"/>
      <c r="L7" s="16">
        <v>81</v>
      </c>
      <c r="M7" s="20">
        <f t="shared" ref="M7:M10" si="2">L7-J7</f>
        <v>0</v>
      </c>
    </row>
    <row r="8" ht="25" customHeight="1" spans="1:13">
      <c r="A8" s="14">
        <v>1030155</v>
      </c>
      <c r="B8" s="15" t="s">
        <v>15</v>
      </c>
      <c r="C8" s="16"/>
      <c r="D8" s="16"/>
      <c r="E8" s="16"/>
      <c r="F8" s="17">
        <f t="shared" si="1"/>
        <v>0</v>
      </c>
      <c r="G8" s="18"/>
      <c r="H8" s="19"/>
      <c r="I8" s="15" t="s">
        <v>16</v>
      </c>
      <c r="J8" s="16"/>
      <c r="K8" s="16"/>
      <c r="L8" s="16"/>
      <c r="M8" s="20"/>
    </row>
    <row r="9" ht="25" customHeight="1" spans="1:13">
      <c r="A9" s="14">
        <v>1030156</v>
      </c>
      <c r="B9" s="15" t="s">
        <v>17</v>
      </c>
      <c r="C9" s="16">
        <v>1500</v>
      </c>
      <c r="D9" s="16">
        <v>770</v>
      </c>
      <c r="E9" s="16">
        <v>2200</v>
      </c>
      <c r="F9" s="17">
        <f t="shared" si="1"/>
        <v>700</v>
      </c>
      <c r="G9" s="18"/>
      <c r="H9" s="19">
        <v>208</v>
      </c>
      <c r="I9" s="15" t="s">
        <v>18</v>
      </c>
      <c r="J9" s="16"/>
      <c r="K9" s="16"/>
      <c r="L9" s="16"/>
      <c r="M9" s="20">
        <f t="shared" si="2"/>
        <v>0</v>
      </c>
    </row>
    <row r="10" ht="25" customHeight="1" spans="1:13">
      <c r="A10" s="14">
        <v>1030178</v>
      </c>
      <c r="B10" s="15" t="s">
        <v>19</v>
      </c>
      <c r="C10" s="16"/>
      <c r="D10" s="16"/>
      <c r="E10" s="16"/>
      <c r="F10" s="17">
        <f t="shared" si="1"/>
        <v>0</v>
      </c>
      <c r="G10" s="18"/>
      <c r="H10" s="19">
        <v>211</v>
      </c>
      <c r="I10" s="15" t="s">
        <v>20</v>
      </c>
      <c r="J10" s="16"/>
      <c r="K10" s="16"/>
      <c r="L10" s="16"/>
      <c r="M10" s="20">
        <f t="shared" si="2"/>
        <v>0</v>
      </c>
    </row>
    <row r="11" ht="25" customHeight="1" spans="1:13">
      <c r="A11" s="14">
        <v>1030180</v>
      </c>
      <c r="B11" s="15" t="s">
        <v>21</v>
      </c>
      <c r="C11" s="16"/>
      <c r="D11" s="16"/>
      <c r="E11" s="16"/>
      <c r="F11" s="17">
        <f t="shared" si="1"/>
        <v>0</v>
      </c>
      <c r="G11" s="18"/>
      <c r="H11" s="19">
        <v>212</v>
      </c>
      <c r="I11" s="15" t="s">
        <v>22</v>
      </c>
      <c r="J11" s="20">
        <f t="shared" ref="J11:M11" si="3">SUM(J12:J17)</f>
        <v>37094</v>
      </c>
      <c r="K11" s="20">
        <f t="shared" si="3"/>
        <v>12557</v>
      </c>
      <c r="L11" s="20">
        <f t="shared" si="3"/>
        <v>48762</v>
      </c>
      <c r="M11" s="20">
        <f t="shared" si="3"/>
        <v>11668</v>
      </c>
    </row>
    <row r="12" ht="25" customHeight="1" spans="1:13">
      <c r="A12" s="14">
        <v>1030199</v>
      </c>
      <c r="B12" s="15" t="s">
        <v>23</v>
      </c>
      <c r="C12" s="16"/>
      <c r="D12" s="16"/>
      <c r="E12" s="16"/>
      <c r="F12" s="17">
        <f t="shared" si="1"/>
        <v>0</v>
      </c>
      <c r="G12" s="18"/>
      <c r="H12" s="21">
        <v>21208</v>
      </c>
      <c r="I12" s="15" t="s">
        <v>24</v>
      </c>
      <c r="J12" s="16">
        <v>16264</v>
      </c>
      <c r="K12" s="16">
        <v>11349</v>
      </c>
      <c r="L12" s="22">
        <f>43598-1500+500+300-2300+4000+2000-19330-36</f>
        <v>27232</v>
      </c>
      <c r="M12" s="20">
        <f t="shared" ref="M12:M20" si="4">L12-J12</f>
        <v>10968</v>
      </c>
    </row>
    <row r="13" ht="35" customHeight="1" spans="1:13">
      <c r="A13" s="14">
        <v>10310</v>
      </c>
      <c r="B13" s="15" t="s">
        <v>25</v>
      </c>
      <c r="C13" s="16">
        <v>13000</v>
      </c>
      <c r="D13" s="16">
        <v>2129</v>
      </c>
      <c r="E13" s="16">
        <v>7000</v>
      </c>
      <c r="F13" s="17">
        <f t="shared" si="1"/>
        <v>-6000</v>
      </c>
      <c r="G13" s="18"/>
      <c r="H13" s="21">
        <v>21210</v>
      </c>
      <c r="I13" s="15" t="s">
        <v>26</v>
      </c>
      <c r="J13" s="16"/>
      <c r="K13" s="16"/>
      <c r="L13" s="16"/>
      <c r="M13" s="20">
        <f t="shared" si="4"/>
        <v>0</v>
      </c>
    </row>
    <row r="14" ht="25" customHeight="1" spans="1:13">
      <c r="A14" s="14"/>
      <c r="B14" s="15"/>
      <c r="C14" s="16"/>
      <c r="D14" s="16"/>
      <c r="E14" s="16"/>
      <c r="F14" s="17"/>
      <c r="G14" s="18"/>
      <c r="H14" s="21">
        <v>21213</v>
      </c>
      <c r="I14" s="15" t="s">
        <v>27</v>
      </c>
      <c r="J14" s="16">
        <v>1500</v>
      </c>
      <c r="K14" s="16">
        <v>1208</v>
      </c>
      <c r="L14" s="16">
        <v>2200</v>
      </c>
      <c r="M14" s="20">
        <f t="shared" si="4"/>
        <v>700</v>
      </c>
    </row>
    <row r="15" ht="25" customHeight="1" spans="1:13">
      <c r="A15" s="14"/>
      <c r="B15" s="15"/>
      <c r="C15" s="16"/>
      <c r="D15" s="16"/>
      <c r="E15" s="16"/>
      <c r="F15" s="17"/>
      <c r="G15" s="18"/>
      <c r="H15" s="21">
        <v>21216</v>
      </c>
      <c r="I15" s="15" t="s">
        <v>28</v>
      </c>
      <c r="J15" s="16"/>
      <c r="K15" s="23"/>
      <c r="L15" s="16"/>
      <c r="M15" s="20">
        <f t="shared" si="4"/>
        <v>0</v>
      </c>
    </row>
    <row r="16" ht="35" customHeight="1" spans="1:13">
      <c r="A16" s="14"/>
      <c r="B16" s="15"/>
      <c r="C16" s="16"/>
      <c r="D16" s="16"/>
      <c r="E16" s="16"/>
      <c r="F16" s="17"/>
      <c r="G16" s="18"/>
      <c r="H16" s="21">
        <v>21219</v>
      </c>
      <c r="I16" s="15" t="s">
        <v>29</v>
      </c>
      <c r="J16" s="16"/>
      <c r="K16" s="16"/>
      <c r="L16" s="16"/>
      <c r="M16" s="20">
        <f t="shared" si="4"/>
        <v>0</v>
      </c>
    </row>
    <row r="17" ht="35" customHeight="1" spans="1:13">
      <c r="A17" s="14"/>
      <c r="B17" s="15"/>
      <c r="C17" s="16"/>
      <c r="D17" s="16"/>
      <c r="E17" s="16"/>
      <c r="F17" s="17"/>
      <c r="G17" s="18"/>
      <c r="H17" s="21">
        <v>21298</v>
      </c>
      <c r="I17" s="15" t="s">
        <v>16</v>
      </c>
      <c r="J17" s="16">
        <v>19330</v>
      </c>
      <c r="K17" s="16"/>
      <c r="L17" s="16">
        <v>19330</v>
      </c>
      <c r="M17" s="20">
        <f t="shared" si="4"/>
        <v>0</v>
      </c>
    </row>
    <row r="18" ht="21" customHeight="1" spans="1:13">
      <c r="A18" s="14"/>
      <c r="B18" s="15"/>
      <c r="C18" s="16"/>
      <c r="D18" s="16"/>
      <c r="E18" s="16"/>
      <c r="F18" s="17"/>
      <c r="G18" s="18"/>
      <c r="H18" s="21">
        <v>213</v>
      </c>
      <c r="I18" s="15" t="s">
        <v>30</v>
      </c>
      <c r="J18" s="16">
        <v>305</v>
      </c>
      <c r="K18" s="16">
        <v>8083</v>
      </c>
      <c r="L18" s="16">
        <v>8305</v>
      </c>
      <c r="M18" s="20">
        <f t="shared" si="4"/>
        <v>8000</v>
      </c>
    </row>
    <row r="19" ht="21" customHeight="1" spans="1:13">
      <c r="A19" s="14"/>
      <c r="B19" s="15"/>
      <c r="C19" s="16"/>
      <c r="D19" s="16"/>
      <c r="E19" s="16"/>
      <c r="F19" s="17"/>
      <c r="G19" s="18"/>
      <c r="H19" s="21">
        <v>215</v>
      </c>
      <c r="I19" s="15" t="s">
        <v>31</v>
      </c>
      <c r="J19" s="16">
        <v>3901</v>
      </c>
      <c r="K19" s="16">
        <v>3678</v>
      </c>
      <c r="L19" s="16">
        <v>5901</v>
      </c>
      <c r="M19" s="20">
        <f t="shared" si="4"/>
        <v>2000</v>
      </c>
    </row>
    <row r="20" ht="21" customHeight="1" spans="1:13">
      <c r="A20" s="14"/>
      <c r="B20" s="15"/>
      <c r="C20" s="16"/>
      <c r="D20" s="16"/>
      <c r="E20" s="16"/>
      <c r="F20" s="17"/>
      <c r="G20" s="18"/>
      <c r="H20" s="21"/>
      <c r="I20" s="15" t="s">
        <v>32</v>
      </c>
      <c r="J20" s="16"/>
      <c r="K20" s="16">
        <v>36</v>
      </c>
      <c r="L20" s="16">
        <v>36</v>
      </c>
      <c r="M20" s="20">
        <f t="shared" si="4"/>
        <v>36</v>
      </c>
    </row>
    <row r="21" ht="25" customHeight="1" spans="1:13">
      <c r="A21" s="14"/>
      <c r="B21" s="15"/>
      <c r="C21" s="16"/>
      <c r="D21" s="16"/>
      <c r="E21" s="16"/>
      <c r="F21" s="17"/>
      <c r="G21" s="18"/>
      <c r="H21" s="21">
        <v>229</v>
      </c>
      <c r="I21" s="15" t="s">
        <v>33</v>
      </c>
      <c r="J21" s="20">
        <f t="shared" ref="J21:M21" si="5">SUM(J22:J24)</f>
        <v>7313</v>
      </c>
      <c r="K21" s="20">
        <f t="shared" si="5"/>
        <v>62134</v>
      </c>
      <c r="L21" s="20">
        <f t="shared" si="5"/>
        <v>283013</v>
      </c>
      <c r="M21" s="20">
        <f t="shared" si="5"/>
        <v>275700</v>
      </c>
    </row>
    <row r="22" ht="35" customHeight="1" spans="1:13">
      <c r="A22" s="14"/>
      <c r="B22" s="15"/>
      <c r="C22" s="16"/>
      <c r="D22" s="16"/>
      <c r="E22" s="16"/>
      <c r="F22" s="17"/>
      <c r="G22" s="18"/>
      <c r="H22" s="21">
        <v>22904</v>
      </c>
      <c r="I22" s="15" t="s">
        <v>34</v>
      </c>
      <c r="J22" s="16">
        <v>3833</v>
      </c>
      <c r="K22" s="16">
        <v>61094</v>
      </c>
      <c r="L22" s="16">
        <f>3833+61700+130000+84000</f>
        <v>279533</v>
      </c>
      <c r="M22" s="20">
        <f t="shared" ref="M22:M26" si="6">L22-J22</f>
        <v>275700</v>
      </c>
    </row>
    <row r="23" ht="25" customHeight="1" spans="1:13">
      <c r="A23" s="14"/>
      <c r="B23" s="15"/>
      <c r="C23" s="16"/>
      <c r="D23" s="16"/>
      <c r="E23" s="16"/>
      <c r="F23" s="17"/>
      <c r="G23" s="18"/>
      <c r="H23" s="21">
        <v>22908</v>
      </c>
      <c r="I23" s="15" t="s">
        <v>35</v>
      </c>
      <c r="J23" s="16"/>
      <c r="K23" s="16"/>
      <c r="L23" s="16"/>
      <c r="M23" s="20">
        <f t="shared" si="6"/>
        <v>0</v>
      </c>
    </row>
    <row r="24" ht="25" customHeight="1" spans="1:13">
      <c r="A24" s="14"/>
      <c r="B24" s="15"/>
      <c r="C24" s="16"/>
      <c r="D24" s="16"/>
      <c r="E24" s="16"/>
      <c r="F24" s="17"/>
      <c r="G24" s="18"/>
      <c r="H24" s="21">
        <v>22960</v>
      </c>
      <c r="I24" s="15" t="s">
        <v>36</v>
      </c>
      <c r="J24" s="16">
        <v>3480</v>
      </c>
      <c r="K24" s="16">
        <v>1040</v>
      </c>
      <c r="L24" s="16">
        <v>3480</v>
      </c>
      <c r="M24" s="20">
        <f t="shared" si="6"/>
        <v>0</v>
      </c>
    </row>
    <row r="25" ht="25" customHeight="1" spans="1:13">
      <c r="A25" s="14"/>
      <c r="B25" s="15"/>
      <c r="C25" s="16"/>
      <c r="D25" s="16"/>
      <c r="E25" s="16"/>
      <c r="F25" s="17"/>
      <c r="G25" s="18"/>
      <c r="H25" s="21">
        <v>232</v>
      </c>
      <c r="I25" s="15" t="s">
        <v>37</v>
      </c>
      <c r="J25" s="16">
        <v>25255</v>
      </c>
      <c r="K25" s="16">
        <v>20707</v>
      </c>
      <c r="L25" s="16">
        <v>25792</v>
      </c>
      <c r="M25" s="20">
        <f t="shared" si="6"/>
        <v>537</v>
      </c>
    </row>
    <row r="26" ht="25" customHeight="1" spans="1:13">
      <c r="A26" s="14"/>
      <c r="B26" s="15"/>
      <c r="C26" s="16"/>
      <c r="D26" s="16"/>
      <c r="E26" s="16"/>
      <c r="F26" s="17"/>
      <c r="G26" s="18"/>
      <c r="H26" s="21">
        <v>233</v>
      </c>
      <c r="I26" s="15" t="s">
        <v>38</v>
      </c>
      <c r="J26" s="16">
        <v>50</v>
      </c>
      <c r="K26" s="16">
        <v>203</v>
      </c>
      <c r="L26" s="22">
        <v>203</v>
      </c>
      <c r="M26" s="20">
        <f t="shared" si="6"/>
        <v>153</v>
      </c>
    </row>
    <row r="27" ht="25" customHeight="1" spans="1:13">
      <c r="A27" s="15"/>
      <c r="B27" s="15"/>
      <c r="C27" s="16"/>
      <c r="D27" s="16"/>
      <c r="E27" s="16"/>
      <c r="F27" s="17"/>
      <c r="G27" s="18"/>
      <c r="H27" s="24"/>
      <c r="I27" s="15"/>
      <c r="J27" s="16"/>
      <c r="K27" s="16"/>
      <c r="L27" s="16"/>
      <c r="M27" s="20"/>
    </row>
    <row r="28" ht="25" customHeight="1" spans="1:13">
      <c r="A28" s="12" t="s">
        <v>39</v>
      </c>
      <c r="B28" s="25"/>
      <c r="C28" s="26">
        <f>SUM(C6:C27)</f>
        <v>84500</v>
      </c>
      <c r="D28" s="26">
        <f>SUM(D6:D27)</f>
        <v>32498</v>
      </c>
      <c r="E28" s="26">
        <f>SUM(E6:E27)</f>
        <v>59200</v>
      </c>
      <c r="F28" s="27">
        <f t="shared" ref="F28:F33" si="7">E28-C28</f>
        <v>-25300</v>
      </c>
      <c r="G28" s="28"/>
      <c r="H28" s="29" t="s">
        <v>40</v>
      </c>
      <c r="I28" s="25"/>
      <c r="J28" s="26">
        <f t="shared" ref="J28:M28" si="8">J26+J25+J21+J11+J10+J9+J6+J1+J189+J18+J19+J20</f>
        <v>73999</v>
      </c>
      <c r="K28" s="26">
        <f t="shared" si="8"/>
        <v>107398</v>
      </c>
      <c r="L28" s="26">
        <f t="shared" si="8"/>
        <v>372093</v>
      </c>
      <c r="M28" s="26">
        <f t="shared" si="8"/>
        <v>298094</v>
      </c>
    </row>
    <row r="29" ht="25" customHeight="1" spans="1:13">
      <c r="A29" s="14">
        <v>110</v>
      </c>
      <c r="B29" s="15" t="s">
        <v>41</v>
      </c>
      <c r="C29" s="20">
        <f>SUM(C30:C34)</f>
        <v>31559</v>
      </c>
      <c r="D29" s="20">
        <f>SUM(D30:D34)</f>
        <v>238953</v>
      </c>
      <c r="E29" s="20">
        <f>SUM(E30:E34)</f>
        <v>322953</v>
      </c>
      <c r="F29" s="17">
        <f t="shared" si="7"/>
        <v>291394</v>
      </c>
      <c r="G29" s="18"/>
      <c r="H29" s="21">
        <v>230</v>
      </c>
      <c r="I29" s="15" t="s">
        <v>42</v>
      </c>
      <c r="J29" s="20">
        <f t="shared" ref="J29:M29" si="9">SUM(J30:J33)</f>
        <v>40000</v>
      </c>
      <c r="K29" s="20">
        <f t="shared" si="9"/>
        <v>0</v>
      </c>
      <c r="L29" s="20">
        <f t="shared" si="9"/>
        <v>8000</v>
      </c>
      <c r="M29" s="20">
        <f t="shared" si="9"/>
        <v>-32000</v>
      </c>
    </row>
    <row r="30" ht="25" customHeight="1" spans="1:13">
      <c r="A30" s="14">
        <v>11004</v>
      </c>
      <c r="B30" s="15" t="s">
        <v>43</v>
      </c>
      <c r="C30" s="16">
        <v>1167</v>
      </c>
      <c r="D30" s="16">
        <v>16861</v>
      </c>
      <c r="E30" s="22">
        <v>16861</v>
      </c>
      <c r="F30" s="17">
        <f t="shared" si="7"/>
        <v>15694</v>
      </c>
      <c r="G30" s="18"/>
      <c r="H30" s="21">
        <v>23006</v>
      </c>
      <c r="I30" s="15" t="s">
        <v>44</v>
      </c>
      <c r="J30" s="16"/>
      <c r="K30" s="16"/>
      <c r="L30" s="16"/>
      <c r="M30" s="20"/>
    </row>
    <row r="31" ht="25" customHeight="1" spans="1:13">
      <c r="A31" s="14">
        <v>11009</v>
      </c>
      <c r="B31" s="15" t="s">
        <v>45</v>
      </c>
      <c r="C31" s="16"/>
      <c r="D31" s="16"/>
      <c r="E31" s="16"/>
      <c r="F31" s="17">
        <f t="shared" si="7"/>
        <v>0</v>
      </c>
      <c r="G31" s="18"/>
      <c r="H31" s="21">
        <v>23008</v>
      </c>
      <c r="I31" s="15" t="s">
        <v>46</v>
      </c>
      <c r="J31" s="16">
        <v>40000</v>
      </c>
      <c r="K31" s="16">
        <v>0</v>
      </c>
      <c r="L31" s="22">
        <v>8000</v>
      </c>
      <c r="M31" s="20">
        <f>L31-J31</f>
        <v>-32000</v>
      </c>
    </row>
    <row r="32" ht="25" customHeight="1" spans="1:13">
      <c r="A32" s="14">
        <v>11008</v>
      </c>
      <c r="B32" s="15" t="s">
        <v>47</v>
      </c>
      <c r="C32" s="16">
        <v>30392</v>
      </c>
      <c r="D32" s="16">
        <v>30392</v>
      </c>
      <c r="E32" s="16">
        <v>30392</v>
      </c>
      <c r="F32" s="17">
        <f t="shared" si="7"/>
        <v>0</v>
      </c>
      <c r="G32" s="18"/>
      <c r="H32" s="21">
        <v>23011</v>
      </c>
      <c r="I32" s="15" t="s">
        <v>48</v>
      </c>
      <c r="J32" s="16"/>
      <c r="K32" s="16"/>
      <c r="L32" s="16"/>
      <c r="M32" s="20"/>
    </row>
    <row r="33" ht="25" customHeight="1" spans="1:13">
      <c r="A33" s="14">
        <v>11011</v>
      </c>
      <c r="B33" s="15" t="s">
        <v>49</v>
      </c>
      <c r="C33" s="16">
        <v>0</v>
      </c>
      <c r="D33" s="16">
        <f>130000+61700</f>
        <v>191700</v>
      </c>
      <c r="E33" s="16">
        <f>275700</f>
        <v>275700</v>
      </c>
      <c r="F33" s="17">
        <f t="shared" si="7"/>
        <v>275700</v>
      </c>
      <c r="G33" s="18"/>
      <c r="H33" s="21">
        <v>23009</v>
      </c>
      <c r="I33" s="15" t="s">
        <v>50</v>
      </c>
      <c r="J33" s="16"/>
      <c r="K33" s="16"/>
      <c r="L33" s="16"/>
      <c r="M33" s="20"/>
    </row>
    <row r="34" ht="25" customHeight="1" spans="1:13">
      <c r="A34" s="15"/>
      <c r="B34" s="15"/>
      <c r="C34" s="16"/>
      <c r="D34" s="16"/>
      <c r="E34" s="16"/>
      <c r="F34" s="17"/>
      <c r="G34" s="18"/>
      <c r="H34" s="21">
        <v>231</v>
      </c>
      <c r="I34" s="15" t="s">
        <v>51</v>
      </c>
      <c r="J34" s="16">
        <v>2060</v>
      </c>
      <c r="K34" s="16">
        <v>2060</v>
      </c>
      <c r="L34" s="16">
        <v>2060</v>
      </c>
      <c r="M34" s="20">
        <f>L34-J34</f>
        <v>0</v>
      </c>
    </row>
    <row r="35" ht="25" customHeight="1" spans="1:13">
      <c r="A35" s="15"/>
      <c r="B35" s="15"/>
      <c r="C35" s="16"/>
      <c r="D35" s="16"/>
      <c r="E35" s="16"/>
      <c r="F35" s="17"/>
      <c r="G35" s="18"/>
      <c r="H35" s="24"/>
      <c r="I35" s="15"/>
      <c r="J35" s="16"/>
      <c r="K35" s="16"/>
      <c r="L35" s="16"/>
      <c r="M35" s="20"/>
    </row>
    <row r="36" ht="25" customHeight="1" spans="1:13">
      <c r="A36" s="12" t="s">
        <v>52</v>
      </c>
      <c r="B36" s="25"/>
      <c r="C36" s="30">
        <f t="shared" ref="C36:F36" si="10">C28+C29</f>
        <v>116059</v>
      </c>
      <c r="D36" s="30">
        <f t="shared" si="10"/>
        <v>271451</v>
      </c>
      <c r="E36" s="30">
        <f t="shared" si="10"/>
        <v>382153</v>
      </c>
      <c r="F36" s="27">
        <f t="shared" si="10"/>
        <v>266094</v>
      </c>
      <c r="G36" s="31"/>
      <c r="H36" s="29" t="s">
        <v>53</v>
      </c>
      <c r="I36" s="25"/>
      <c r="J36" s="30">
        <f t="shared" ref="J36:M36" si="11">J29+J28+J34</f>
        <v>116059</v>
      </c>
      <c r="K36" s="30">
        <f t="shared" si="11"/>
        <v>109458</v>
      </c>
      <c r="L36" s="30">
        <f t="shared" si="11"/>
        <v>382153</v>
      </c>
      <c r="M36" s="30">
        <f t="shared" si="11"/>
        <v>266094</v>
      </c>
    </row>
    <row r="37" spans="1:13">
      <c r="L37" s="1">
        <f>L36-E36</f>
        <v>0</v>
      </c>
    </row>
  </sheetData>
  <mergeCells count="8">
    <mergeCell ref="A2:M2"/>
    <mergeCell ref="L3:M3"/>
    <mergeCell ref="A4:F4"/>
    <mergeCell ref="H4:M4"/>
    <mergeCell ref="A28:B28"/>
    <mergeCell ref="H28:I28"/>
    <mergeCell ref="A36:B36"/>
    <mergeCell ref="H36:I36"/>
  </mergeCells>
  <pageMargins left="0.700694444444445" right="0.700694444444445" top="0.196527777777778" bottom="0.118055555555556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</cp:lastModifiedBy>
  <dcterms:created xsi:type="dcterms:W3CDTF">2025-12-08T05:15:51Z</dcterms:created>
  <dcterms:modified xsi:type="dcterms:W3CDTF">2025-12-08T05:17:41Z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B9EA139260DA4E33B2619D4F538BDBEC_11</vt:lpwstr>
  </property>
  <property fmtid="{D5CDD505-2E9C-101B-9397-08002B2CF9AE}" pid="3" name="KSOProductBuildVer">
    <vt:lpwstr>2052-12.1.0.23542</vt:lpwstr>
  </property>
</Properties>
</file>